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29" i="4" l="1"/>
  <c r="H28" i="4"/>
  <c r="H27" i="4"/>
  <c r="E32" i="4"/>
  <c r="E31" i="4"/>
  <c r="E30" i="4" s="1"/>
  <c r="E36" i="4"/>
  <c r="E35" i="4"/>
  <c r="E34" i="4"/>
  <c r="E37" i="4"/>
  <c r="E38" i="4"/>
  <c r="E42" i="4"/>
  <c r="E41" i="4"/>
  <c r="E43" i="4"/>
  <c r="E46" i="4"/>
  <c r="H46" i="4"/>
  <c r="H43" i="4"/>
  <c r="H42" i="4"/>
  <c r="H41" i="4"/>
  <c r="H38" i="4"/>
  <c r="H37" i="4"/>
  <c r="H36" i="4"/>
  <c r="H35" i="4"/>
  <c r="H34" i="4"/>
  <c r="H32" i="4"/>
  <c r="H31" i="4"/>
  <c r="G30" i="4"/>
  <c r="F30" i="4"/>
  <c r="E29" i="4"/>
  <c r="E28" i="4"/>
  <c r="E27" i="4"/>
  <c r="H45" i="4"/>
  <c r="G45" i="4"/>
  <c r="F45" i="4"/>
  <c r="E45" i="4"/>
  <c r="D45" i="4"/>
  <c r="H40" i="4"/>
  <c r="G40" i="4"/>
  <c r="F40" i="4"/>
  <c r="E40" i="4"/>
  <c r="D40" i="4"/>
  <c r="H33" i="4"/>
  <c r="G33" i="4"/>
  <c r="F33" i="4"/>
  <c r="E33" i="4"/>
  <c r="D33" i="4"/>
  <c r="D30" i="4"/>
  <c r="F26" i="4"/>
  <c r="F48" i="4" s="1"/>
  <c r="D26" i="4"/>
  <c r="D48" i="4" s="1"/>
  <c r="C45" i="4"/>
  <c r="C40" i="4"/>
  <c r="C33" i="4"/>
  <c r="C30" i="4"/>
  <c r="H49" i="4" l="1"/>
  <c r="G26" i="4"/>
  <c r="G48" i="4" s="1"/>
  <c r="H30" i="4"/>
  <c r="H26" i="4" s="1"/>
  <c r="H48" i="4" s="1"/>
  <c r="E26" i="4"/>
  <c r="E48" i="4" s="1"/>
  <c r="C26" i="4"/>
  <c r="C48" i="4" s="1"/>
  <c r="H8" i="4" l="1"/>
  <c r="H7" i="4"/>
  <c r="H6" i="4"/>
  <c r="E8" i="4"/>
  <c r="E7" i="4"/>
  <c r="E6" i="4"/>
  <c r="E5" i="4"/>
  <c r="G12" i="4"/>
  <c r="F12" i="4"/>
  <c r="D12" i="4"/>
  <c r="C12" i="4"/>
  <c r="H19" i="4"/>
  <c r="H18" i="4"/>
  <c r="H17" i="4"/>
  <c r="H16" i="4"/>
  <c r="E19" i="4"/>
  <c r="E18" i="4"/>
  <c r="E17" i="4"/>
  <c r="E16" i="4"/>
  <c r="H15" i="4"/>
  <c r="E15" i="4"/>
  <c r="H14" i="4"/>
  <c r="E14" i="4"/>
  <c r="H13" i="4"/>
  <c r="H12" i="4" s="1"/>
  <c r="E13" i="4"/>
  <c r="E12" i="4" s="1"/>
  <c r="H11" i="4"/>
  <c r="H10" i="4"/>
  <c r="E11" i="4"/>
  <c r="E10" i="4"/>
  <c r="G9" i="4"/>
  <c r="G21" i="4" s="1"/>
  <c r="F9" i="4"/>
  <c r="D9" i="4"/>
  <c r="D21" i="4" s="1"/>
  <c r="C9" i="4"/>
  <c r="C21" i="4" s="1"/>
  <c r="H5" i="4"/>
  <c r="H22" i="4" l="1"/>
  <c r="F21" i="4"/>
  <c r="E9" i="4"/>
  <c r="E21" i="4" s="1"/>
  <c r="H9" i="4"/>
  <c r="H21" i="4" s="1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<sst xmlns="http://schemas.openxmlformats.org/spreadsheetml/2006/main" count="68" uniqueCount="35">
  <si>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</si>
  <si>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</si>
  <si>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</si>
  <si>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</si>
  <si>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</si>
  <si>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</si>
  <si>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</si>
  <si>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</si>
  <si>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</si>
  <si>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</si>
  <si>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</si>
  <si>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</si>
  <si>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</si>
  <si>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</si>
  <si>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</si>
  <si>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</si>
  <si>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</si>
  <si>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</si>
  <si>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</si>
  <si>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</si>
  <si>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</si>
  <si>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</si>
  <si>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</si>
  <si>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</si>
  <si>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</si>
  <si>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</si>
  <si>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</si>
  <si>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</si>
  <si>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</si>
  <si>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</si>
  <si>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</si>
  <si>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</si>
  <si>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</si>
  <si>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</si>
  <si>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Instituto Municipal de Vivienda de León, Guanajuato (IMUVI)
Estado Analítico de Ingresos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</si>
</sst>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8" fillId="0" borderId="12" xfId="18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Protection="1"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aje" xfId="18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50.8554687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8" s="3" customFormat="1" ht="39.9" customHeight="1" x14ac:dyDescent="0.2">
      <c r="A1" s="49" t="s">
        <v>34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22</v>
      </c>
      <c r="B2" s="53"/>
      <c r="C2" s="50" t="s">
        <v>30</v>
      </c>
      <c r="D2" s="50"/>
      <c r="E2" s="50"/>
      <c r="F2" s="50"/>
      <c r="G2" s="50"/>
      <c r="H2" s="58" t="s">
        <v>27</v>
      </c>
    </row>
    <row r="3" spans="1:8" s="1" customFormat="1" ht="24.9" customHeight="1" x14ac:dyDescent="0.2">
      <c r="A3" s="54"/>
      <c r="B3" s="55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9"/>
    </row>
    <row r="4" spans="1:8" s="1" customFormat="1" x14ac:dyDescent="0.2">
      <c r="A4" s="56"/>
      <c r="B4" s="57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1">
        <v>0</v>
      </c>
      <c r="D5" s="31">
        <v>0</v>
      </c>
      <c r="E5" s="31">
        <f>+C5+D5</f>
        <v>0</v>
      </c>
      <c r="F5" s="31">
        <v>0</v>
      </c>
      <c r="G5" s="31">
        <v>0</v>
      </c>
      <c r="H5" s="31">
        <f>+G5-C5</f>
        <v>0</v>
      </c>
    </row>
    <row r="6" spans="1:8" x14ac:dyDescent="0.2">
      <c r="A6" s="2" t="s">
        <v>1</v>
      </c>
      <c r="C6" s="32">
        <v>0</v>
      </c>
      <c r="D6" s="32">
        <v>0</v>
      </c>
      <c r="E6" s="32">
        <f>+C6+D6</f>
        <v>0</v>
      </c>
      <c r="F6" s="32">
        <v>0</v>
      </c>
      <c r="G6" s="32">
        <v>0</v>
      </c>
      <c r="H6" s="32">
        <f>+G6-C6</f>
        <v>0</v>
      </c>
    </row>
    <row r="7" spans="1:8" x14ac:dyDescent="0.2">
      <c r="A7" s="2" t="s">
        <v>2</v>
      </c>
      <c r="C7" s="32">
        <v>0</v>
      </c>
      <c r="D7" s="32">
        <v>0</v>
      </c>
      <c r="E7" s="32">
        <f>+C7+D7</f>
        <v>0</v>
      </c>
      <c r="F7" s="32">
        <v>0</v>
      </c>
      <c r="G7" s="32">
        <v>0</v>
      </c>
      <c r="H7" s="32">
        <f>+G7-C7</f>
        <v>0</v>
      </c>
    </row>
    <row r="8" spans="1:8" x14ac:dyDescent="0.2">
      <c r="A8" s="2" t="s">
        <v>3</v>
      </c>
      <c r="C8" s="32">
        <v>22563972</v>
      </c>
      <c r="D8" s="32">
        <v>0</v>
      </c>
      <c r="E8" s="32">
        <f>+C8+D8</f>
        <v>22563972</v>
      </c>
      <c r="F8" s="32">
        <v>12811577.130000001</v>
      </c>
      <c r="G8" s="32">
        <v>12811577.130000001</v>
      </c>
      <c r="H8" s="32">
        <f>+G8-C8</f>
        <v>-9752394.8699999992</v>
      </c>
    </row>
    <row r="9" spans="1:8" x14ac:dyDescent="0.2">
      <c r="A9" s="2" t="s">
        <v>4</v>
      </c>
      <c r="C9" s="32">
        <f>SUM(C10:C11)</f>
        <v>6900000</v>
      </c>
      <c r="D9" s="32">
        <f t="shared" ref="D9:E9" si="0">SUM(D10:D11)</f>
        <v>0</v>
      </c>
      <c r="E9" s="32">
        <f t="shared" si="0"/>
        <v>6900000</v>
      </c>
      <c r="F9" s="32">
        <f t="shared" ref="F9" si="1">SUM(F10:F11)</f>
        <v>23169934.099999998</v>
      </c>
      <c r="G9" s="32">
        <f t="shared" ref="G9" si="2">SUM(G10:G11)</f>
        <v>23169934.099999998</v>
      </c>
      <c r="H9" s="32">
        <f t="shared" ref="H9" si="3">SUM(H10:H11)</f>
        <v>16269934.1</v>
      </c>
    </row>
    <row r="10" spans="1:8" x14ac:dyDescent="0.2">
      <c r="A10" s="4">
        <v>51</v>
      </c>
      <c r="B10" s="5" t="s">
        <v>5</v>
      </c>
      <c r="C10" s="32">
        <v>3900000</v>
      </c>
      <c r="D10" s="32">
        <v>0</v>
      </c>
      <c r="E10" s="32">
        <f>+C10+D10</f>
        <v>3900000</v>
      </c>
      <c r="F10" s="32">
        <v>4090955.97</v>
      </c>
      <c r="G10" s="32">
        <v>4090955.97</v>
      </c>
      <c r="H10" s="32">
        <f>+G10-C10</f>
        <v>190955.9700000002</v>
      </c>
    </row>
    <row r="11" spans="1:8" x14ac:dyDescent="0.2">
      <c r="A11" s="4">
        <v>52</v>
      </c>
      <c r="B11" s="5" t="s">
        <v>6</v>
      </c>
      <c r="C11" s="32">
        <v>3000000</v>
      </c>
      <c r="D11" s="32">
        <v>0</v>
      </c>
      <c r="E11" s="32">
        <f>+C11+D11</f>
        <v>3000000</v>
      </c>
      <c r="F11" s="32">
        <v>19078978.129999999</v>
      </c>
      <c r="G11" s="32">
        <v>19078978.129999999</v>
      </c>
      <c r="H11" s="32">
        <f>+G11-C11</f>
        <v>16078978.129999999</v>
      </c>
    </row>
    <row r="12" spans="1:8" x14ac:dyDescent="0.2">
      <c r="A12" s="2" t="s">
        <v>7</v>
      </c>
      <c r="C12" s="32">
        <f t="shared" ref="C12:H12" si="4">SUM(C13:C15)</f>
        <v>0</v>
      </c>
      <c r="D12" s="32">
        <f t="shared" si="4"/>
        <v>0</v>
      </c>
      <c r="E12" s="32">
        <f t="shared" si="4"/>
        <v>0</v>
      </c>
      <c r="F12" s="32">
        <f t="shared" si="4"/>
        <v>712131.85</v>
      </c>
      <c r="G12" s="32">
        <f t="shared" si="4"/>
        <v>712131.85</v>
      </c>
      <c r="H12" s="32">
        <f t="shared" si="4"/>
        <v>712131.85</v>
      </c>
    </row>
    <row r="13" spans="1:8" x14ac:dyDescent="0.2">
      <c r="A13" s="4">
        <v>61</v>
      </c>
      <c r="B13" s="5" t="s">
        <v>5</v>
      </c>
      <c r="C13" s="32">
        <v>0</v>
      </c>
      <c r="D13" s="32">
        <v>0</v>
      </c>
      <c r="E13" s="32">
        <f t="shared" ref="E13:E19" si="5">+C13+D13</f>
        <v>0</v>
      </c>
      <c r="F13" s="32">
        <v>712131.85</v>
      </c>
      <c r="G13" s="32">
        <v>712131.85</v>
      </c>
      <c r="H13" s="32">
        <f t="shared" ref="H13:H19" si="6">+G13-C13</f>
        <v>712131.85</v>
      </c>
    </row>
    <row r="14" spans="1:8" x14ac:dyDescent="0.2">
      <c r="A14" s="4">
        <v>62</v>
      </c>
      <c r="B14" s="5" t="s">
        <v>6</v>
      </c>
      <c r="C14" s="32">
        <v>0</v>
      </c>
      <c r="D14" s="32">
        <v>0</v>
      </c>
      <c r="E14" s="32">
        <f t="shared" si="5"/>
        <v>0</v>
      </c>
      <c r="F14" s="32">
        <v>0</v>
      </c>
      <c r="G14" s="32">
        <v>0</v>
      </c>
      <c r="H14" s="32">
        <f t="shared" si="6"/>
        <v>0</v>
      </c>
    </row>
    <row r="15" spans="1:8" ht="30.6" x14ac:dyDescent="0.2">
      <c r="A15" s="44"/>
      <c r="B15" s="45" t="s">
        <v>32</v>
      </c>
      <c r="C15" s="32">
        <v>0</v>
      </c>
      <c r="D15" s="32">
        <v>0</v>
      </c>
      <c r="E15" s="32">
        <f t="shared" si="5"/>
        <v>0</v>
      </c>
      <c r="F15" s="32">
        <v>0</v>
      </c>
      <c r="G15" s="32">
        <v>0</v>
      </c>
      <c r="H15" s="32">
        <f t="shared" si="6"/>
        <v>0</v>
      </c>
    </row>
    <row r="16" spans="1:8" x14ac:dyDescent="0.2">
      <c r="A16" s="2" t="s">
        <v>8</v>
      </c>
      <c r="C16" s="32">
        <v>0</v>
      </c>
      <c r="D16" s="32">
        <v>0</v>
      </c>
      <c r="E16" s="32">
        <f t="shared" si="5"/>
        <v>0</v>
      </c>
      <c r="F16" s="32">
        <v>0</v>
      </c>
      <c r="G16" s="32">
        <v>0</v>
      </c>
      <c r="H16" s="32">
        <f t="shared" si="6"/>
        <v>0</v>
      </c>
    </row>
    <row r="17" spans="1:8" x14ac:dyDescent="0.2">
      <c r="A17" s="2" t="s">
        <v>9</v>
      </c>
      <c r="C17" s="32">
        <v>82289545</v>
      </c>
      <c r="D17" s="32">
        <v>0</v>
      </c>
      <c r="E17" s="32">
        <f t="shared" si="5"/>
        <v>82289545</v>
      </c>
      <c r="F17" s="32">
        <v>0</v>
      </c>
      <c r="G17" s="32">
        <v>0</v>
      </c>
      <c r="H17" s="32">
        <f t="shared" si="6"/>
        <v>-82289545</v>
      </c>
    </row>
    <row r="18" spans="1:8" x14ac:dyDescent="0.2">
      <c r="A18" s="2" t="s">
        <v>11</v>
      </c>
      <c r="C18" s="32">
        <v>54802603</v>
      </c>
      <c r="D18" s="32">
        <v>2788215.4</v>
      </c>
      <c r="E18" s="32">
        <f t="shared" si="5"/>
        <v>57590818.399999999</v>
      </c>
      <c r="F18" s="32">
        <v>57590823.399999999</v>
      </c>
      <c r="G18" s="32">
        <v>57590823.399999999</v>
      </c>
      <c r="H18" s="32">
        <f t="shared" si="6"/>
        <v>2788220.3999999985</v>
      </c>
    </row>
    <row r="19" spans="1:8" x14ac:dyDescent="0.2">
      <c r="A19" s="2" t="s">
        <v>10</v>
      </c>
      <c r="C19" s="32">
        <v>0</v>
      </c>
      <c r="D19" s="32">
        <v>0</v>
      </c>
      <c r="E19" s="32">
        <f t="shared" si="5"/>
        <v>0</v>
      </c>
      <c r="F19" s="32">
        <v>0</v>
      </c>
      <c r="G19" s="32">
        <v>0</v>
      </c>
      <c r="H19" s="32">
        <f t="shared" si="6"/>
        <v>0</v>
      </c>
    </row>
    <row r="20" spans="1:8" x14ac:dyDescent="0.2">
      <c r="C20" s="21"/>
      <c r="D20" s="21"/>
      <c r="E20" s="21"/>
      <c r="F20" s="21"/>
      <c r="G20" s="21"/>
      <c r="H20" s="21"/>
    </row>
    <row r="21" spans="1:8" x14ac:dyDescent="0.2">
      <c r="A21" s="11"/>
      <c r="B21" s="12" t="s">
        <v>21</v>
      </c>
      <c r="C21" s="33">
        <f>+C5+C6+C7+C8+C9+C12+C16+C17+C18+C19</f>
        <v>166556120</v>
      </c>
      <c r="D21" s="33">
        <f t="shared" ref="D21:H21" si="7">+D5+D6+D7+D8+D9+D12+D16+D17+D18+D19</f>
        <v>2788215.4</v>
      </c>
      <c r="E21" s="33">
        <f t="shared" si="7"/>
        <v>169344335.40000001</v>
      </c>
      <c r="F21" s="33">
        <f t="shared" si="7"/>
        <v>94284466.479999989</v>
      </c>
      <c r="G21" s="13">
        <f t="shared" si="7"/>
        <v>94284466.479999989</v>
      </c>
      <c r="H21" s="20">
        <f t="shared" si="7"/>
        <v>-72271653.520000011</v>
      </c>
    </row>
    <row r="22" spans="1:8" x14ac:dyDescent="0.2">
      <c r="A22" s="15"/>
      <c r="B22" s="16"/>
      <c r="C22" s="17"/>
      <c r="D22" s="17"/>
      <c r="E22" s="18"/>
      <c r="F22" s="14" t="s">
        <v>29</v>
      </c>
      <c r="G22" s="19"/>
      <c r="H22" s="21">
        <f>+H11+H12</f>
        <v>16791109.98</v>
      </c>
    </row>
    <row r="23" spans="1:8" x14ac:dyDescent="0.2">
      <c r="A23" s="60" t="s">
        <v>31</v>
      </c>
      <c r="B23" s="61"/>
      <c r="C23" s="50" t="s">
        <v>30</v>
      </c>
      <c r="D23" s="50"/>
      <c r="E23" s="50"/>
      <c r="F23" s="50"/>
      <c r="G23" s="50"/>
      <c r="H23" s="58" t="s">
        <v>27</v>
      </c>
    </row>
    <row r="24" spans="1:8" ht="20.399999999999999" x14ac:dyDescent="0.2">
      <c r="A24" s="62"/>
      <c r="B24" s="63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9"/>
    </row>
    <row r="25" spans="1:8" x14ac:dyDescent="0.2">
      <c r="A25" s="64"/>
      <c r="B25" s="65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8" t="s">
        <v>12</v>
      </c>
      <c r="B26" s="23"/>
      <c r="C26" s="34">
        <f>+C27+C28+C29+C30+C33+C37+C38</f>
        <v>166556120</v>
      </c>
      <c r="D26" s="34">
        <f t="shared" ref="D26:H26" si="8">+D27+D28+D29+D30+D33+D37+D38</f>
        <v>2788215.4</v>
      </c>
      <c r="E26" s="34">
        <f t="shared" si="8"/>
        <v>169344335.40000001</v>
      </c>
      <c r="F26" s="34">
        <f t="shared" si="8"/>
        <v>94284466.479999989</v>
      </c>
      <c r="G26" s="34">
        <f t="shared" si="8"/>
        <v>94284466.479999989</v>
      </c>
      <c r="H26" s="34">
        <f t="shared" si="8"/>
        <v>-72271653.520000011</v>
      </c>
    </row>
    <row r="27" spans="1:8" x14ac:dyDescent="0.2">
      <c r="A27" s="24"/>
      <c r="B27" s="25" t="s">
        <v>0</v>
      </c>
      <c r="C27" s="35">
        <v>0</v>
      </c>
      <c r="D27" s="35">
        <v>0</v>
      </c>
      <c r="E27" s="35">
        <f>+C27+D27</f>
        <v>0</v>
      </c>
      <c r="F27" s="35">
        <v>0</v>
      </c>
      <c r="G27" s="35">
        <v>0</v>
      </c>
      <c r="H27" s="35">
        <f>+G27-C27</f>
        <v>0</v>
      </c>
    </row>
    <row r="28" spans="1:8" x14ac:dyDescent="0.2">
      <c r="A28" s="24"/>
      <c r="B28" s="25" t="s">
        <v>2</v>
      </c>
      <c r="C28" s="35">
        <v>0</v>
      </c>
      <c r="D28" s="35">
        <v>0</v>
      </c>
      <c r="E28" s="35">
        <f t="shared" ref="E28:E29" si="9">+C28+D28</f>
        <v>0</v>
      </c>
      <c r="F28" s="35">
        <v>0</v>
      </c>
      <c r="G28" s="35">
        <v>0</v>
      </c>
      <c r="H28" s="35">
        <f t="shared" ref="H28:H29" si="10">+G28-C28</f>
        <v>0</v>
      </c>
    </row>
    <row r="29" spans="1:8" x14ac:dyDescent="0.2">
      <c r="A29" s="24"/>
      <c r="B29" s="25" t="s">
        <v>3</v>
      </c>
      <c r="C29" s="35">
        <v>22563972</v>
      </c>
      <c r="D29" s="35">
        <v>0</v>
      </c>
      <c r="E29" s="35">
        <f t="shared" si="9"/>
        <v>22563972</v>
      </c>
      <c r="F29" s="35">
        <v>12811577.130000001</v>
      </c>
      <c r="G29" s="35">
        <v>12811577.130000001</v>
      </c>
      <c r="H29" s="35">
        <f t="shared" si="10"/>
        <v>-9752394.8699999992</v>
      </c>
    </row>
    <row r="30" spans="1:8" x14ac:dyDescent="0.2">
      <c r="A30" s="24"/>
      <c r="B30" s="25" t="s">
        <v>4</v>
      </c>
      <c r="C30" s="35">
        <f>SUM(C31:C32)</f>
        <v>6900000</v>
      </c>
      <c r="D30" s="35">
        <f t="shared" ref="D30:E30" si="11">SUM(D31:D32)</f>
        <v>0</v>
      </c>
      <c r="E30" s="35">
        <f t="shared" si="11"/>
        <v>6900000</v>
      </c>
      <c r="F30" s="35">
        <f t="shared" ref="F30" si="12">SUM(F31:F32)</f>
        <v>23169934.099999998</v>
      </c>
      <c r="G30" s="35">
        <f t="shared" ref="G30:H30" si="13">SUM(G31:G32)</f>
        <v>23169934.099999998</v>
      </c>
      <c r="H30" s="35">
        <f t="shared" si="13"/>
        <v>16269934.1</v>
      </c>
    </row>
    <row r="31" spans="1:8" x14ac:dyDescent="0.2">
      <c r="A31" s="24"/>
      <c r="B31" s="26" t="s">
        <v>5</v>
      </c>
      <c r="C31" s="35">
        <v>3900000</v>
      </c>
      <c r="D31" s="35">
        <v>0</v>
      </c>
      <c r="E31" s="35">
        <f t="shared" ref="E31:E32" si="14">+C31+D31</f>
        <v>3900000</v>
      </c>
      <c r="F31" s="35">
        <v>4090955.97</v>
      </c>
      <c r="G31" s="35">
        <v>4090955.97</v>
      </c>
      <c r="H31" s="35">
        <f>+G31-C31</f>
        <v>190955.9700000002</v>
      </c>
    </row>
    <row r="32" spans="1:8" x14ac:dyDescent="0.2">
      <c r="A32" s="24"/>
      <c r="B32" s="26" t="s">
        <v>6</v>
      </c>
      <c r="C32" s="35">
        <v>3000000</v>
      </c>
      <c r="D32" s="35">
        <v>0</v>
      </c>
      <c r="E32" s="35">
        <f t="shared" si="14"/>
        <v>3000000</v>
      </c>
      <c r="F32" s="35">
        <v>19078978.129999999</v>
      </c>
      <c r="G32" s="35">
        <v>19078978.129999999</v>
      </c>
      <c r="H32" s="35">
        <f>+G32-C32</f>
        <v>16078978.129999999</v>
      </c>
    </row>
    <row r="33" spans="1:8" x14ac:dyDescent="0.2">
      <c r="A33" s="24"/>
      <c r="B33" s="25" t="s">
        <v>7</v>
      </c>
      <c r="C33" s="35">
        <f>SUM(C34:C36)</f>
        <v>0</v>
      </c>
      <c r="D33" s="35">
        <f t="shared" ref="D33:H33" si="15">SUM(D34:D36)</f>
        <v>0</v>
      </c>
      <c r="E33" s="35">
        <f t="shared" si="15"/>
        <v>0</v>
      </c>
      <c r="F33" s="35">
        <f t="shared" si="15"/>
        <v>712131.85</v>
      </c>
      <c r="G33" s="35">
        <f t="shared" si="15"/>
        <v>712131.85</v>
      </c>
      <c r="H33" s="35">
        <f t="shared" si="15"/>
        <v>712131.85</v>
      </c>
    </row>
    <row r="34" spans="1:8" x14ac:dyDescent="0.2">
      <c r="A34" s="24"/>
      <c r="B34" s="26" t="s">
        <v>5</v>
      </c>
      <c r="C34" s="35">
        <v>0</v>
      </c>
      <c r="D34" s="35">
        <v>0</v>
      </c>
      <c r="E34" s="35">
        <f t="shared" ref="E34:E36" si="16">+C34+D34</f>
        <v>0</v>
      </c>
      <c r="F34" s="35">
        <v>712131.85</v>
      </c>
      <c r="G34" s="35">
        <v>712131.85</v>
      </c>
      <c r="H34" s="35">
        <f>+G34-C34</f>
        <v>712131.85</v>
      </c>
    </row>
    <row r="35" spans="1:8" x14ac:dyDescent="0.2">
      <c r="A35" s="24"/>
      <c r="B35" s="26" t="s">
        <v>6</v>
      </c>
      <c r="C35" s="35">
        <v>0</v>
      </c>
      <c r="D35" s="35">
        <v>0</v>
      </c>
      <c r="E35" s="35">
        <f t="shared" si="16"/>
        <v>0</v>
      </c>
      <c r="F35" s="35">
        <v>0</v>
      </c>
      <c r="G35" s="35">
        <v>0</v>
      </c>
      <c r="H35" s="35">
        <f t="shared" ref="H35:H36" si="17">+G35-C35</f>
        <v>0</v>
      </c>
    </row>
    <row r="36" spans="1:8" ht="30.6" x14ac:dyDescent="0.2">
      <c r="A36" s="24"/>
      <c r="B36" s="46" t="s">
        <v>32</v>
      </c>
      <c r="C36" s="35">
        <v>0</v>
      </c>
      <c r="D36" s="35">
        <v>0</v>
      </c>
      <c r="E36" s="35">
        <f t="shared" si="16"/>
        <v>0</v>
      </c>
      <c r="F36" s="35">
        <v>0</v>
      </c>
      <c r="G36" s="35">
        <v>0</v>
      </c>
      <c r="H36" s="35">
        <f t="shared" si="17"/>
        <v>0</v>
      </c>
    </row>
    <row r="37" spans="1:8" x14ac:dyDescent="0.2">
      <c r="A37" s="24"/>
      <c r="B37" s="25" t="s">
        <v>9</v>
      </c>
      <c r="C37" s="35">
        <v>82289545</v>
      </c>
      <c r="D37" s="35">
        <v>0</v>
      </c>
      <c r="E37" s="35">
        <f>+C37+D37</f>
        <v>82289545</v>
      </c>
      <c r="F37" s="35">
        <v>0</v>
      </c>
      <c r="G37" s="35">
        <v>0</v>
      </c>
      <c r="H37" s="35">
        <f>+G37-C37</f>
        <v>-82289545</v>
      </c>
    </row>
    <row r="38" spans="1:8" x14ac:dyDescent="0.2">
      <c r="A38" s="24"/>
      <c r="B38" s="25" t="s">
        <v>11</v>
      </c>
      <c r="C38" s="35">
        <v>54802603</v>
      </c>
      <c r="D38" s="35">
        <v>2788215.4</v>
      </c>
      <c r="E38" s="35">
        <f>+C38+D38</f>
        <v>57590818.399999999</v>
      </c>
      <c r="F38" s="35">
        <v>57590823.399999999</v>
      </c>
      <c r="G38" s="35">
        <v>57590823.399999999</v>
      </c>
      <c r="H38" s="35">
        <f>+G38-C38</f>
        <v>2788220.3999999985</v>
      </c>
    </row>
    <row r="39" spans="1:8" x14ac:dyDescent="0.2">
      <c r="A39" s="43"/>
      <c r="B39" s="25"/>
      <c r="C39" s="35"/>
      <c r="D39" s="35"/>
      <c r="E39" s="35"/>
      <c r="F39" s="35"/>
      <c r="G39" s="35"/>
      <c r="H39" s="35"/>
    </row>
    <row r="40" spans="1:8" x14ac:dyDescent="0.2">
      <c r="A40" s="28" t="s">
        <v>13</v>
      </c>
      <c r="B40" s="23"/>
      <c r="C40" s="36">
        <f>SUM(C41:C43)</f>
        <v>0</v>
      </c>
      <c r="D40" s="36">
        <f t="shared" ref="D40:H40" si="18">SUM(D41:D43)</f>
        <v>0</v>
      </c>
      <c r="E40" s="36">
        <f t="shared" si="18"/>
        <v>0</v>
      </c>
      <c r="F40" s="36">
        <f t="shared" si="18"/>
        <v>0</v>
      </c>
      <c r="G40" s="36">
        <f t="shared" si="18"/>
        <v>0</v>
      </c>
      <c r="H40" s="36">
        <f t="shared" si="18"/>
        <v>0</v>
      </c>
    </row>
    <row r="41" spans="1:8" x14ac:dyDescent="0.2">
      <c r="A41" s="24"/>
      <c r="B41" s="25" t="s">
        <v>1</v>
      </c>
      <c r="C41" s="35">
        <v>0</v>
      </c>
      <c r="D41" s="35">
        <v>0</v>
      </c>
      <c r="E41" s="35">
        <f t="shared" ref="E41:E42" si="19">+C41+D41</f>
        <v>0</v>
      </c>
      <c r="F41" s="35">
        <v>0</v>
      </c>
      <c r="G41" s="35">
        <v>0</v>
      </c>
      <c r="H41" s="35">
        <f>+G41-C41</f>
        <v>0</v>
      </c>
    </row>
    <row r="42" spans="1:8" x14ac:dyDescent="0.2">
      <c r="A42" s="24"/>
      <c r="B42" s="25" t="s">
        <v>8</v>
      </c>
      <c r="C42" s="35">
        <v>0</v>
      </c>
      <c r="D42" s="35">
        <v>0</v>
      </c>
      <c r="E42" s="35">
        <f t="shared" si="19"/>
        <v>0</v>
      </c>
      <c r="F42" s="35">
        <v>0</v>
      </c>
      <c r="G42" s="35">
        <v>0</v>
      </c>
      <c r="H42" s="35">
        <f t="shared" ref="H42:H43" si="20">+G42-C42</f>
        <v>0</v>
      </c>
    </row>
    <row r="43" spans="1:8" x14ac:dyDescent="0.2">
      <c r="A43" s="24"/>
      <c r="B43" s="25" t="s">
        <v>11</v>
      </c>
      <c r="C43" s="35">
        <v>0</v>
      </c>
      <c r="D43" s="35">
        <v>0</v>
      </c>
      <c r="E43" s="35">
        <f>+C43+D43</f>
        <v>0</v>
      </c>
      <c r="F43" s="35">
        <v>0</v>
      </c>
      <c r="G43" s="35">
        <v>0</v>
      </c>
      <c r="H43" s="35">
        <f t="shared" si="20"/>
        <v>0</v>
      </c>
    </row>
    <row r="44" spans="1:8" x14ac:dyDescent="0.2">
      <c r="A44" s="43"/>
      <c r="B44" s="25"/>
      <c r="C44" s="35"/>
      <c r="D44" s="35"/>
      <c r="E44" s="35"/>
      <c r="F44" s="35"/>
      <c r="G44" s="35"/>
      <c r="H44" s="35"/>
    </row>
    <row r="45" spans="1:8" x14ac:dyDescent="0.2">
      <c r="A45" s="27" t="s">
        <v>14</v>
      </c>
      <c r="B45" s="27"/>
      <c r="C45" s="36">
        <f>SUM(C46)</f>
        <v>0</v>
      </c>
      <c r="D45" s="36">
        <f t="shared" ref="D45:H45" si="21">SUM(D46)</f>
        <v>0</v>
      </c>
      <c r="E45" s="36">
        <f t="shared" si="21"/>
        <v>0</v>
      </c>
      <c r="F45" s="36">
        <f t="shared" si="21"/>
        <v>0</v>
      </c>
      <c r="G45" s="36">
        <f t="shared" si="21"/>
        <v>0</v>
      </c>
      <c r="H45" s="36">
        <f t="shared" si="21"/>
        <v>0</v>
      </c>
    </row>
    <row r="46" spans="1:8" x14ac:dyDescent="0.2">
      <c r="A46" s="22"/>
      <c r="B46" s="25" t="s">
        <v>10</v>
      </c>
      <c r="C46" s="36">
        <v>0</v>
      </c>
      <c r="D46" s="36">
        <v>0</v>
      </c>
      <c r="E46" s="36">
        <f>+C46+D46</f>
        <v>0</v>
      </c>
      <c r="F46" s="36">
        <v>0</v>
      </c>
      <c r="G46" s="36">
        <v>0</v>
      </c>
      <c r="H46" s="36">
        <f>+G46-C46</f>
        <v>0</v>
      </c>
    </row>
    <row r="47" spans="1:8" x14ac:dyDescent="0.2">
      <c r="A47" s="22"/>
      <c r="B47" s="25"/>
      <c r="C47" s="36"/>
      <c r="D47" s="36"/>
      <c r="E47" s="36"/>
      <c r="F47" s="36"/>
      <c r="G47" s="36"/>
      <c r="H47" s="36"/>
    </row>
    <row r="48" spans="1:8" x14ac:dyDescent="0.2">
      <c r="A48" s="29"/>
      <c r="B48" s="30" t="s">
        <v>21</v>
      </c>
      <c r="C48" s="33">
        <f>+C45+C40+C26</f>
        <v>166556120</v>
      </c>
      <c r="D48" s="33">
        <f t="shared" ref="D48:H48" si="22">+D45+D40+D26</f>
        <v>2788215.4</v>
      </c>
      <c r="E48" s="33">
        <f t="shared" si="22"/>
        <v>169344335.40000001</v>
      </c>
      <c r="F48" s="33">
        <f t="shared" si="22"/>
        <v>94284466.479999989</v>
      </c>
      <c r="G48" s="33">
        <f t="shared" si="22"/>
        <v>94284466.479999989</v>
      </c>
      <c r="H48" s="47">
        <f t="shared" si="22"/>
        <v>-72271653.520000011</v>
      </c>
    </row>
    <row r="49" spans="1:8" x14ac:dyDescent="0.2">
      <c r="A49" s="38"/>
      <c r="B49" s="39"/>
      <c r="C49" s="40"/>
      <c r="D49" s="40"/>
      <c r="E49" s="40"/>
      <c r="F49" s="41" t="s">
        <v>29</v>
      </c>
      <c r="G49" s="42"/>
      <c r="H49" s="37">
        <f>+H32+H33</f>
        <v>16791109.98</v>
      </c>
    </row>
    <row r="51" spans="1:8" x14ac:dyDescent="0.2">
      <c r="A51" s="48" t="s">
        <v>33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55118110236220474" bottom="0.55118110236220474" header="0.31496062992125984" footer="0.31496062992125984"/>
  <pageSetup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2018-07-19T13:31:18Z</cp:lastPrinted>
  <dcterms:created xsi:type="dcterms:W3CDTF">2012-12-11T20:48:19Z</dcterms:created>
  <dcterms:modified xsi:type="dcterms:W3CDTF">2019-01-17T19:06:39Z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